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E23" i="1" l="1"/>
  <c r="E27" i="1" s="1"/>
  <c r="F20" i="1"/>
  <c r="D17" i="1"/>
  <c r="E17" i="1" s="1"/>
  <c r="E16" i="1"/>
  <c r="D14" i="1"/>
  <c r="E14" i="1" s="1"/>
  <c r="F13" i="1"/>
  <c r="D12" i="1"/>
  <c r="D13" i="1" s="1"/>
  <c r="F11" i="1"/>
  <c r="G8" i="1"/>
  <c r="E12" i="1" l="1"/>
  <c r="E29" i="1" l="1"/>
  <c r="E13" i="1"/>
  <c r="E11" i="1"/>
  <c r="E10" i="1" s="1"/>
  <c r="E9" i="1" s="1"/>
</calcChain>
</file>

<file path=xl/comments1.xml><?xml version="1.0" encoding="utf-8"?>
<comments xmlns="http://schemas.openxmlformats.org/spreadsheetml/2006/main">
  <authors>
    <author>Автор</author>
  </authors>
  <commentList>
    <comment ref="E7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утверждено УГРКЭ</t>
        </r>
      </text>
    </commen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Без компенсации поткрь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без компенсации потерь</t>
        </r>
      </text>
    </comment>
    <comment ref="B28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Может быть только плановая, если утверждали</t>
        </r>
      </text>
    </comment>
  </commentList>
</comments>
</file>

<file path=xl/sharedStrings.xml><?xml version="1.0" encoding="utf-8"?>
<sst xmlns="http://schemas.openxmlformats.org/spreadsheetml/2006/main" count="77" uniqueCount="54">
  <si>
    <t>Форма раскрытия информации о структуре и объемах затрат на оказание услуг по передаче электрической энергии сетевыми организациями , регулирование тарифов на услуги которых осуществляется методом экономически обоснованных расходов</t>
  </si>
  <si>
    <t>Наименование огранизации: ОАО "Авиакор-авиационный завод"</t>
  </si>
  <si>
    <t>№ п/п</t>
  </si>
  <si>
    <t>Показатель</t>
  </si>
  <si>
    <t>ед. изм</t>
  </si>
  <si>
    <t>Год 2011</t>
  </si>
  <si>
    <t>Примечание</t>
  </si>
  <si>
    <t>план</t>
  </si>
  <si>
    <t>факт</t>
  </si>
  <si>
    <t>I</t>
  </si>
  <si>
    <t>Необходимая валовая выручка на содержание (котловая)</t>
  </si>
  <si>
    <t>тыс. руб.</t>
  </si>
  <si>
    <t>Необходимая валовая выручка на содержание (собственная)</t>
  </si>
  <si>
    <t>1.1.</t>
  </si>
  <si>
    <t>Себестоимость всего, в том числе:</t>
  </si>
  <si>
    <t>1.1.1.</t>
  </si>
  <si>
    <t>Материальные расходы, всего</t>
  </si>
  <si>
    <t>1.1.1.1.</t>
  </si>
  <si>
    <t>в том числе на ремонт</t>
  </si>
  <si>
    <t>1.1.2.</t>
  </si>
  <si>
    <t>Фонд оплаты труда и отчисления на социальные нужды всего</t>
  </si>
  <si>
    <t>1.1.1.2.</t>
  </si>
  <si>
    <t>1.1.3.</t>
  </si>
  <si>
    <t>Аммортизационные отчисления</t>
  </si>
  <si>
    <t>1.1.4.</t>
  </si>
  <si>
    <t>Прочие расходы</t>
  </si>
  <si>
    <t>1.1.4.1.</t>
  </si>
  <si>
    <t>электроэнергия</t>
  </si>
  <si>
    <t>1.1.4.2.</t>
  </si>
  <si>
    <t>налоги, пошлины и сборы</t>
  </si>
  <si>
    <t>1.1.4.3.</t>
  </si>
  <si>
    <t>другие прочие расходы</t>
  </si>
  <si>
    <t>1.2.</t>
  </si>
  <si>
    <t>Прибыль до налогообложения</t>
  </si>
  <si>
    <t>1.2.1.</t>
  </si>
  <si>
    <t>Налог на прибыль</t>
  </si>
  <si>
    <t>1.2.2.</t>
  </si>
  <si>
    <t>Чистая прибыль всего, в том числе</t>
  </si>
  <si>
    <t>1.2.2.1.</t>
  </si>
  <si>
    <t>прибыль на капитальные вложения (инвестиции)</t>
  </si>
  <si>
    <t>1.2.2.2.</t>
  </si>
  <si>
    <t>прибыль на возврат инвестиционных кредитов</t>
  </si>
  <si>
    <t>1.2.2.3.</t>
  </si>
  <si>
    <t>дивиденты по акциям</t>
  </si>
  <si>
    <t>1.2.2.4.</t>
  </si>
  <si>
    <t>прочие расходы из прибыли</t>
  </si>
  <si>
    <t>1.3.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</si>
  <si>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</si>
  <si>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</si>
  <si>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 всего (п.1.1.1.1+п.1.1.1.2)</t>
  </si>
  <si>
    <t>III</t>
  </si>
  <si>
    <t>Необходимая валовая выручка на оплату технологического расхода электроэнергии (котловая)</t>
  </si>
  <si>
    <t>IV</t>
  </si>
  <si>
    <t>Необходимая валовая выручка на оплату технологического расхода электроэнергии (собственная)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</si>
</sst>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00"/>
    <numFmt numFmtId="166" formatCode="_-* #,##0.000_р_._-;\-* #,##0.0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165" fontId="0" fillId="0" borderId="1" xfId="0" applyNumberFormat="1" applyBorder="1"/>
    <xf numFmtId="0" fontId="0" fillId="0" borderId="1" xfId="0" applyFont="1" applyFill="1" applyBorder="1" applyAlignment="1">
      <alignment wrapText="1"/>
    </xf>
    <xf numFmtId="1" fontId="0" fillId="0" borderId="1" xfId="0" applyNumberFormat="1" applyBorder="1" applyAlignment="1">
      <alignment horizontal="center"/>
    </xf>
    <xf numFmtId="43" fontId="0" fillId="0" borderId="1" xfId="1" applyFont="1" applyBorder="1"/>
    <xf numFmtId="166" fontId="0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91;&#1076;&#1080;&#1090;&#1086;&#1088;/&#1056;&#1072;&#1073;&#1086;&#1095;&#1080;&#1081;%20&#1089;&#1090;&#1086;&#1083;/&#1040;&#1074;&#1080;&#1072;&#1082;&#1086;&#1088;%20&#1086;&#1090;&#1095;&#1077;&#1090;&#1085;&#1086;&#1089;&#1090;&#1100;/&#1040;&#1074;&#1080;&#1072;&#1082;&#1086;&#1088;%20&#1086;&#1090;&#1095;&#1077;&#1090;&#1085;&#1086;&#1089;&#1090;&#1100;/&#1040;&#1074;&#1080;&#1072;&#1082;&#1086;&#1088;%20&#1086;&#1090;&#1095;&#1077;&#1090;&#1085;&#1086;&#1089;&#1090;&#1100;/&#1055;&#1086;&#1082;&#1072;&#1079;&#1072;&#1090;&#1077;&#1083;&#1080;%20&#1082;&#1074;&#1072;&#1088;&#1090;&#1072;&#1083;&#1100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(2)"/>
    </sheetNames>
    <sheetDataSet>
      <sheetData sheetId="0" refreshError="1">
        <row r="11">
          <cell r="I11">
            <v>32.990774330252698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tabSelected="1" topLeftCell="A31" workbookViewId="0">
      <selection activeCell="A33" sqref="A33"/>
    </sheetView>
  </sheetViews>
  <sheetFormatPr defaultRowHeight="15" x14ac:dyDescent="0.25"/>
  <cols>
    <col min="2" max="2" width="30.85546875" customWidth="1"/>
    <col min="4" max="4" width="0" hidden="1" customWidth="1"/>
    <col min="5" max="5" width="11.85546875" customWidth="1"/>
    <col min="6" max="6" width="0" hidden="1" customWidth="1"/>
    <col min="7" max="7" width="12.85546875" customWidth="1"/>
    <col min="8" max="8" width="14.85546875" customWidth="1"/>
  </cols>
  <sheetData>
    <row r="1" spans="1:8" x14ac:dyDescent="0.25">
      <c r="H1" s="1"/>
    </row>
    <row r="2" spans="1:8" x14ac:dyDescent="0.25">
      <c r="A2" s="2" t="s">
        <v>0</v>
      </c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ht="15.75" x14ac:dyDescent="0.25">
      <c r="A4" s="2" t="s">
        <v>1</v>
      </c>
      <c r="B4" s="2"/>
      <c r="C4" s="2"/>
      <c r="D4" s="2"/>
      <c r="E4" s="2"/>
      <c r="F4" s="2"/>
      <c r="G4" s="2"/>
      <c r="H4" s="2"/>
    </row>
    <row r="6" spans="1:8" x14ac:dyDescent="0.25">
      <c r="A6" s="3" t="s">
        <v>2</v>
      </c>
      <c r="B6" s="3" t="s">
        <v>3</v>
      </c>
      <c r="C6" s="3" t="s">
        <v>4</v>
      </c>
      <c r="D6" s="4"/>
      <c r="E6" s="5" t="s">
        <v>5</v>
      </c>
      <c r="F6" s="3"/>
      <c r="G6" s="3"/>
      <c r="H6" s="3" t="s">
        <v>6</v>
      </c>
    </row>
    <row r="7" spans="1:8" x14ac:dyDescent="0.25">
      <c r="A7" s="3"/>
      <c r="B7" s="3"/>
      <c r="C7" s="3"/>
      <c r="D7" s="4"/>
      <c r="E7" s="4" t="s">
        <v>7</v>
      </c>
      <c r="F7" s="4"/>
      <c r="G7" s="4" t="s">
        <v>8</v>
      </c>
      <c r="H7" s="3"/>
    </row>
    <row r="8" spans="1:8" hidden="1" x14ac:dyDescent="0.25">
      <c r="A8" s="6"/>
      <c r="B8" s="6"/>
      <c r="C8" s="6"/>
      <c r="D8" s="6"/>
      <c r="E8" s="7"/>
      <c r="F8" s="7"/>
      <c r="G8" s="8">
        <f>'[1]2011 (2)'!$I$11</f>
        <v>32.990774330252698</v>
      </c>
      <c r="H8" s="6"/>
    </row>
    <row r="9" spans="1:8" ht="28.5" customHeight="1" x14ac:dyDescent="0.25">
      <c r="A9" s="9" t="s">
        <v>9</v>
      </c>
      <c r="B9" s="10" t="s">
        <v>10</v>
      </c>
      <c r="C9" s="11" t="s">
        <v>11</v>
      </c>
      <c r="D9" s="11"/>
      <c r="E9" s="12">
        <f>14288.91+518.836+E10</f>
        <v>20839.3308</v>
      </c>
      <c r="F9" s="12"/>
      <c r="G9" s="12"/>
      <c r="H9" s="13"/>
    </row>
    <row r="10" spans="1:8" ht="27.75" customHeight="1" x14ac:dyDescent="0.25">
      <c r="A10" s="9">
        <v>1</v>
      </c>
      <c r="B10" s="13" t="s">
        <v>12</v>
      </c>
      <c r="C10" s="11" t="s">
        <v>11</v>
      </c>
      <c r="D10" s="11">
        <v>18650.599999999999</v>
      </c>
      <c r="E10" s="12">
        <f>E11+E21</f>
        <v>6031.5847999999996</v>
      </c>
      <c r="F10" s="11"/>
      <c r="G10" s="12"/>
      <c r="H10" s="14"/>
    </row>
    <row r="11" spans="1:8" ht="27.75" customHeight="1" x14ac:dyDescent="0.25">
      <c r="A11" s="9" t="s">
        <v>13</v>
      </c>
      <c r="B11" s="13" t="s">
        <v>14</v>
      </c>
      <c r="C11" s="11" t="s">
        <v>11</v>
      </c>
      <c r="D11" s="11"/>
      <c r="E11" s="12">
        <f>E12+E14+E16+E17</f>
        <v>5744.3847999999998</v>
      </c>
      <c r="F11" s="15">
        <f>F12+F14+F16+F17</f>
        <v>0</v>
      </c>
      <c r="G11" s="12"/>
      <c r="H11" s="14"/>
    </row>
    <row r="12" spans="1:8" ht="12.75" customHeight="1" x14ac:dyDescent="0.25">
      <c r="A12" s="9" t="s">
        <v>15</v>
      </c>
      <c r="B12" s="16" t="s">
        <v>16</v>
      </c>
      <c r="C12" s="11" t="s">
        <v>11</v>
      </c>
      <c r="D12" s="11">
        <f>90</f>
        <v>90</v>
      </c>
      <c r="E12" s="12">
        <f t="shared" ref="E12:E17" si="0">D12*0.308</f>
        <v>27.72</v>
      </c>
      <c r="F12" s="15"/>
      <c r="G12" s="12"/>
      <c r="H12" s="14"/>
    </row>
    <row r="13" spans="1:8" ht="12.75" customHeight="1" x14ac:dyDescent="0.25">
      <c r="A13" s="9" t="s">
        <v>17</v>
      </c>
      <c r="B13" s="13" t="s">
        <v>18</v>
      </c>
      <c r="C13" s="11" t="s">
        <v>11</v>
      </c>
      <c r="D13" s="11">
        <f>D12</f>
        <v>90</v>
      </c>
      <c r="E13" s="12">
        <f>E12</f>
        <v>27.72</v>
      </c>
      <c r="F13" s="15">
        <f>F12</f>
        <v>0</v>
      </c>
      <c r="G13" s="12"/>
      <c r="H13" s="13"/>
    </row>
    <row r="14" spans="1:8" ht="28.5" customHeight="1" x14ac:dyDescent="0.25">
      <c r="A14" s="9" t="s">
        <v>19</v>
      </c>
      <c r="B14" s="13" t="s">
        <v>20</v>
      </c>
      <c r="C14" s="11" t="s">
        <v>11</v>
      </c>
      <c r="D14" s="11">
        <f>4835.1+1726.1</f>
        <v>6561.2000000000007</v>
      </c>
      <c r="E14" s="12">
        <f t="shared" si="0"/>
        <v>2020.8496000000002</v>
      </c>
      <c r="F14" s="15"/>
      <c r="G14" s="12"/>
      <c r="H14" s="14"/>
    </row>
    <row r="15" spans="1:8" ht="18" customHeight="1" x14ac:dyDescent="0.25">
      <c r="A15" s="17" t="s">
        <v>21</v>
      </c>
      <c r="B15" s="13" t="s">
        <v>18</v>
      </c>
      <c r="C15" s="11" t="s">
        <v>11</v>
      </c>
      <c r="D15" s="11"/>
      <c r="E15" s="18"/>
      <c r="F15" s="11"/>
      <c r="G15" s="12"/>
      <c r="H15" s="14"/>
    </row>
    <row r="16" spans="1:8" ht="15" customHeight="1" x14ac:dyDescent="0.25">
      <c r="A16" s="9" t="s">
        <v>22</v>
      </c>
      <c r="B16" s="13" t="s">
        <v>23</v>
      </c>
      <c r="C16" s="11" t="s">
        <v>11</v>
      </c>
      <c r="D16" s="11">
        <v>5279</v>
      </c>
      <c r="E16" s="12">
        <f t="shared" si="0"/>
        <v>1625.932</v>
      </c>
      <c r="F16" s="15"/>
      <c r="G16" s="12"/>
      <c r="H16" s="14"/>
    </row>
    <row r="17" spans="1:8" ht="18.75" customHeight="1" x14ac:dyDescent="0.25">
      <c r="A17" s="9" t="s">
        <v>24</v>
      </c>
      <c r="B17" s="13" t="s">
        <v>25</v>
      </c>
      <c r="C17" s="11" t="s">
        <v>11</v>
      </c>
      <c r="D17" s="11">
        <f>6089.7+630.7</f>
        <v>6720.4</v>
      </c>
      <c r="E17" s="12">
        <f t="shared" si="0"/>
        <v>2069.8831999999998</v>
      </c>
      <c r="F17" s="15"/>
      <c r="G17" s="12"/>
      <c r="H17" s="14"/>
    </row>
    <row r="18" spans="1:8" ht="15" customHeight="1" x14ac:dyDescent="0.25">
      <c r="A18" s="9" t="s">
        <v>26</v>
      </c>
      <c r="B18" s="13" t="s">
        <v>27</v>
      </c>
      <c r="C18" s="11" t="s">
        <v>11</v>
      </c>
      <c r="D18" s="11"/>
      <c r="E18" s="12"/>
      <c r="F18" s="15"/>
      <c r="G18" s="12"/>
      <c r="H18" s="14"/>
    </row>
    <row r="19" spans="1:8" ht="15" customHeight="1" x14ac:dyDescent="0.25">
      <c r="A19" s="9" t="s">
        <v>28</v>
      </c>
      <c r="B19" s="13" t="s">
        <v>29</v>
      </c>
      <c r="C19" s="11" t="s">
        <v>11</v>
      </c>
      <c r="D19" s="11"/>
      <c r="E19" s="12"/>
      <c r="F19" s="15"/>
      <c r="G19" s="12"/>
      <c r="H19" s="11"/>
    </row>
    <row r="20" spans="1:8" ht="16.5" customHeight="1" x14ac:dyDescent="0.25">
      <c r="A20" s="9" t="s">
        <v>30</v>
      </c>
      <c r="B20" s="13" t="s">
        <v>31</v>
      </c>
      <c r="C20" s="11" t="s">
        <v>11</v>
      </c>
      <c r="D20" s="11"/>
      <c r="E20" s="12"/>
      <c r="F20" s="15">
        <f>F17-F18-F19</f>
        <v>0</v>
      </c>
      <c r="G20" s="12"/>
      <c r="H20" s="11"/>
    </row>
    <row r="21" spans="1:8" ht="12.75" customHeight="1" x14ac:dyDescent="0.25">
      <c r="A21" s="9" t="s">
        <v>32</v>
      </c>
      <c r="B21" s="13" t="s">
        <v>33</v>
      </c>
      <c r="C21" s="11" t="s">
        <v>11</v>
      </c>
      <c r="D21" s="11"/>
      <c r="E21" s="12">
        <v>287.2</v>
      </c>
      <c r="F21" s="15"/>
      <c r="G21" s="12"/>
      <c r="H21" s="11"/>
    </row>
    <row r="22" spans="1:8" ht="16.5" customHeight="1" x14ac:dyDescent="0.25">
      <c r="A22" s="9" t="s">
        <v>34</v>
      </c>
      <c r="B22" s="13" t="s">
        <v>35</v>
      </c>
      <c r="C22" s="11" t="s">
        <v>11</v>
      </c>
      <c r="D22" s="11"/>
      <c r="E22" s="11">
        <v>57.4</v>
      </c>
      <c r="F22" s="11"/>
      <c r="G22" s="12"/>
      <c r="H22" s="11"/>
    </row>
    <row r="23" spans="1:8" ht="29.25" customHeight="1" x14ac:dyDescent="0.25">
      <c r="A23" s="9" t="s">
        <v>36</v>
      </c>
      <c r="B23" s="13" t="s">
        <v>37</v>
      </c>
      <c r="C23" s="11" t="s">
        <v>11</v>
      </c>
      <c r="D23" s="11"/>
      <c r="E23" s="12">
        <f>E21-E22</f>
        <v>229.79999999999998</v>
      </c>
      <c r="F23" s="11"/>
      <c r="G23" s="12"/>
      <c r="H23" s="11"/>
    </row>
    <row r="24" spans="1:8" ht="30" customHeight="1" x14ac:dyDescent="0.25">
      <c r="A24" s="9" t="s">
        <v>38</v>
      </c>
      <c r="B24" s="13" t="s">
        <v>39</v>
      </c>
      <c r="C24" s="11" t="s">
        <v>11</v>
      </c>
      <c r="D24" s="11"/>
      <c r="E24" s="18">
        <v>0</v>
      </c>
      <c r="F24" s="18"/>
      <c r="G24" s="18"/>
      <c r="H24" s="18"/>
    </row>
    <row r="25" spans="1:8" ht="28.5" customHeight="1" x14ac:dyDescent="0.25">
      <c r="A25" s="9" t="s">
        <v>40</v>
      </c>
      <c r="B25" s="13" t="s">
        <v>41</v>
      </c>
      <c r="C25" s="11" t="s">
        <v>11</v>
      </c>
      <c r="D25" s="11"/>
      <c r="E25" s="18">
        <v>0</v>
      </c>
      <c r="F25" s="18"/>
      <c r="G25" s="18"/>
      <c r="H25" s="18"/>
    </row>
    <row r="26" spans="1:8" ht="19.5" customHeight="1" x14ac:dyDescent="0.25">
      <c r="A26" s="9" t="s">
        <v>42</v>
      </c>
      <c r="B26" s="13" t="s">
        <v>43</v>
      </c>
      <c r="C26" s="11" t="s">
        <v>11</v>
      </c>
      <c r="D26" s="11"/>
      <c r="E26" s="18">
        <v>0</v>
      </c>
      <c r="F26" s="18"/>
      <c r="G26" s="18"/>
      <c r="H26" s="18"/>
    </row>
    <row r="27" spans="1:8" ht="18" customHeight="1" x14ac:dyDescent="0.25">
      <c r="A27" s="9" t="s">
        <v>44</v>
      </c>
      <c r="B27" s="13" t="s">
        <v>45</v>
      </c>
      <c r="C27" s="11" t="s">
        <v>11</v>
      </c>
      <c r="D27" s="11"/>
      <c r="E27" s="12">
        <f>E23</f>
        <v>229.79999999999998</v>
      </c>
      <c r="F27" s="18"/>
      <c r="G27" s="18"/>
      <c r="H27" s="11"/>
    </row>
    <row r="28" spans="1:8" ht="74.25" customHeight="1" x14ac:dyDescent="0.25">
      <c r="A28" s="9" t="s">
        <v>46</v>
      </c>
      <c r="B28" s="13" t="s">
        <v>47</v>
      </c>
      <c r="C28" s="11" t="s">
        <v>11</v>
      </c>
      <c r="D28" s="11"/>
      <c r="E28" s="18">
        <v>0</v>
      </c>
      <c r="F28" s="18"/>
      <c r="G28" s="18"/>
      <c r="H28" s="18"/>
    </row>
    <row r="29" spans="1:8" ht="29.25" customHeight="1" x14ac:dyDescent="0.25">
      <c r="A29" s="9" t="s">
        <v>48</v>
      </c>
      <c r="B29" s="13" t="s">
        <v>49</v>
      </c>
      <c r="C29" s="11" t="s">
        <v>11</v>
      </c>
      <c r="D29" s="11"/>
      <c r="E29" s="12">
        <f>E12</f>
        <v>27.72</v>
      </c>
      <c r="F29" s="19"/>
      <c r="G29" s="18"/>
      <c r="H29" s="11"/>
    </row>
    <row r="30" spans="1:8" ht="62.25" customHeight="1" x14ac:dyDescent="0.25">
      <c r="A30" s="9" t="s">
        <v>50</v>
      </c>
      <c r="B30" s="10" t="s">
        <v>51</v>
      </c>
      <c r="C30" s="11" t="s">
        <v>11</v>
      </c>
      <c r="D30" s="11"/>
      <c r="E30" s="12">
        <v>976.16</v>
      </c>
      <c r="F30" s="11"/>
      <c r="G30" s="12"/>
      <c r="H30" s="11"/>
    </row>
    <row r="31" spans="1:8" ht="61.5" customHeight="1" x14ac:dyDescent="0.25">
      <c r="A31" s="9" t="s">
        <v>52</v>
      </c>
      <c r="B31" s="13" t="s">
        <v>53</v>
      </c>
      <c r="C31" s="11" t="s">
        <v>11</v>
      </c>
      <c r="D31" s="11"/>
      <c r="E31" s="12">
        <v>1096.0999999999999</v>
      </c>
      <c r="F31" s="11"/>
      <c r="G31" s="12"/>
      <c r="H31" s="11"/>
    </row>
  </sheetData>
  <mergeCells count="7">
    <mergeCell ref="A2:H3"/>
    <mergeCell ref="A4:H4"/>
    <mergeCell ref="A6:A7"/>
    <mergeCell ref="B6:B7"/>
    <mergeCell ref="C6:C7"/>
    <mergeCell ref="E6:G6"/>
    <mergeCell ref="H6:H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2011-10-20T06:47:24Z</dcterms:modified>
</cp:coreProperties>
</file>